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D:\PSistemas\Desktop\Planes mipg\ok\"/>
    </mc:Choice>
  </mc:AlternateContent>
  <xr:revisionPtr revIDLastSave="0" documentId="13_ncr:1_{9F5468ED-9E91-4DE6-A7BB-C8DC96846569}" xr6:coauthVersionLast="47" xr6:coauthVersionMax="47" xr10:uidLastSave="{00000000-0000-0000-0000-000000000000}"/>
  <workbookProtection workbookAlgorithmName="SHA-512" workbookHashValue="Gs53Jsde09ywHrqcYWIsAo45PYVv9RTI5/NrKqw8AOnlgHFrHrbdiz0fUp3LLRuovjX4iE8iTQBshpJn1x/hQQ==" workbookSaltValue="BiCeKg8KyewlEqFBNIs3VQ==" workbookSpinCount="100000" lockStructure="1"/>
  <bookViews>
    <workbookView xWindow="28680" yWindow="-120" windowWidth="20730" windowHeight="11040" xr2:uid="{00000000-000D-0000-FFFF-FFFF00000000}"/>
  </bookViews>
  <sheets>
    <sheet name="Hoja1" sheetId="1" r:id="rId1"/>
  </sheets>
  <definedNames>
    <definedName name="_xlnm._FilterDatabase" localSheetId="0" hidden="1">Hoja1!$B$25:$L$68</definedName>
    <definedName name="_xlnm.Print_Area" localSheetId="0">Hoja1!$A$1:$L$75</definedName>
    <definedName name="_xlnm.Print_Titles" localSheetId="0">Hoja1!$6:$25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2" i="1" l="1"/>
  <c r="H49" i="1"/>
  <c r="I51" i="1"/>
  <c r="I34" i="1"/>
  <c r="I36" i="1"/>
  <c r="I30" i="1"/>
  <c r="I29" i="1"/>
  <c r="H46" i="1"/>
  <c r="I50" i="1" l="1"/>
  <c r="I49" i="1"/>
  <c r="I64" i="1"/>
  <c r="I38" i="1" l="1"/>
  <c r="H60" i="1"/>
  <c r="I35" i="1"/>
  <c r="I63" i="1"/>
  <c r="I67" i="1"/>
  <c r="I31" i="1"/>
  <c r="I37" i="1"/>
  <c r="I41" i="1"/>
  <c r="I40" i="1"/>
  <c r="I26" i="1"/>
  <c r="I27" i="1"/>
  <c r="I46" i="1"/>
  <c r="I33" i="1"/>
  <c r="I54" i="1"/>
  <c r="I48" i="1"/>
  <c r="I58" i="1"/>
  <c r="I59" i="1"/>
  <c r="I32" i="1"/>
  <c r="I57" i="1"/>
  <c r="I65" i="1"/>
  <c r="I45" i="1"/>
  <c r="I28" i="1"/>
  <c r="I52" i="1"/>
  <c r="I39" i="1"/>
  <c r="I56" i="1"/>
  <c r="I53" i="1"/>
  <c r="I55" i="1"/>
  <c r="I66" i="1"/>
  <c r="I42" i="1"/>
  <c r="I44" i="1"/>
  <c r="I61" i="1"/>
  <c r="I47" i="1"/>
  <c r="I43" i="1"/>
  <c r="I60" i="1" l="1"/>
  <c r="C17" i="1"/>
</calcChain>
</file>

<file path=xl/sharedStrings.xml><?xml version="1.0" encoding="utf-8"?>
<sst xmlns="http://schemas.openxmlformats.org/spreadsheetml/2006/main" count="360" uniqueCount="121">
  <si>
    <t>A. INFORMACIÓN GENERAL DE LA ENTIDAD</t>
  </si>
  <si>
    <t>Nombre</t>
  </si>
  <si>
    <t>LOTERIA DEL QUINDIO EICE</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</si>
  <si>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</si>
  <si>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</si>
  <si>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Teléfono</t>
  </si>
  <si>
    <t>Página web</t>
  </si>
  <si>
    <t>www.loteriaquindio.com.co</t>
  </si>
  <si>
    <t>Misión y visión</t>
  </si>
  <si>
    <t>Perspectiva estratégica</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</si>
  <si>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</si>
  <si>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</si>
  <si>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</si>
  <si>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</si>
  <si>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</si>
  <si>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</si>
  <si>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</si>
  <si>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</si>
  <si>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Descripción</t>
  </si>
  <si>
    <t>Fecha estimada de inicio de proceso de selección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</si>
  <si>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</si>
  <si>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</si>
  <si>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</si>
  <si>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</si>
  <si>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</si>
  <si>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</si>
  <si>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</si>
  <si>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</si>
  <si>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PROPIOS</t>
  </si>
  <si>
    <t>NO</t>
  </si>
  <si>
    <t>N/A</t>
  </si>
  <si>
    <t>REALIZAR LA PRESENTACIÓN EN VIVO DEL SORTEO SEMANAL DE LA LOTERÍA DEL QUINDÍO Y DIFUNDIR MENSAJES INSTITUCIONALES AL MOMENTO DEL SORTEO.</t>
  </si>
  <si>
    <t>DOTACION EMPLEADOS LOTERÍA DEL QUINDÍO EICE</t>
  </si>
  <si>
    <t>SUMINISTRO DE ELECTRODOMESTICOS Y ELECTROMENORES PARA DESARROLLAR ESTRATEGIAS COMERCIALES CON LOTEROS Y DISTRIBUIDORES DE LOTERÍA.</t>
  </si>
  <si>
    <t>C. NECESIDADES ADICIONALES</t>
  </si>
  <si>
    <t>80141612 82101801</t>
  </si>
  <si>
    <t>Directa</t>
  </si>
  <si>
    <t>Contribuir con  recursos al sector salud, mediante la administración de la loteria tradicional y el control de los juegos de suerte y azar, orientado al crecimiento en ventas, permanencia en el mercado y sostenibilidad financiera.</t>
  </si>
  <si>
    <t>78101501 78101801 93151609</t>
  </si>
  <si>
    <t>Paola Valentina Angel Gonzalez</t>
  </si>
  <si>
    <t>ACTUALIZACION ANTIVIRUS PARA LA ENTIDAD.</t>
  </si>
  <si>
    <t>Mayor Cuantía</t>
  </si>
  <si>
    <t>PLAN ANUAL DE ADQUISICIONES
CONSOLIDADO</t>
  </si>
  <si>
    <t>Còdigo:  GAF-P-16-R-03
Versiòn: 03
Fecha de emisiòn: 07/09/2018
Pàgina 1 de 1</t>
  </si>
  <si>
    <t>PRESTAR EL SERVICIO EN LA CALIBRACIÓN Y CERTIFICACIÓN DE BALOTAS Y UNA BALANZA ELECTRONICA.</t>
  </si>
  <si>
    <r>
      <rPr>
        <b/>
        <sz val="11"/>
        <color indexed="8"/>
        <rFont val="Tahoma"/>
        <family val="2"/>
      </rPr>
      <t>Misión</t>
    </r>
    <r>
      <rPr>
        <sz val="11"/>
        <color indexed="8"/>
        <rFont val="Tahoma"/>
        <family val="2"/>
      </rPr>
      <t xml:space="preserve">
Contribuir al fortalecimiento del sistema de salud, mediante la generación de recursos a través de la administración de la Lotería Tradicional y el Control de los Juegos de Suerte y Azar, basados en principios de economía, transparencia, eficiencia y eficacia.
                                                                                                   </t>
    </r>
    <r>
      <rPr>
        <b/>
        <sz val="11"/>
        <color indexed="8"/>
        <rFont val="Tahoma"/>
        <family val="2"/>
      </rPr>
      <t>Visión</t>
    </r>
    <r>
      <rPr>
        <sz val="11"/>
        <color indexed="8"/>
        <rFont val="Tahoma"/>
        <family val="2"/>
      </rPr>
      <t xml:space="preserve">
La Lotería del Quindío será una empresa viable, sostenible, fortalecida en su capital humano, técnico y  comprometida con el cumplimiento de su misión.</t>
    </r>
  </si>
  <si>
    <t>CARRERA 16 No. 19 - 21</t>
  </si>
  <si>
    <t>86101705 86101810</t>
  </si>
  <si>
    <t>80141601 80141613 80141604</t>
  </si>
  <si>
    <t>Carlos Bautista Osorio Giraldo</t>
  </si>
  <si>
    <t>Alejandro Alberto Arias Mora</t>
  </si>
  <si>
    <t>MANTENIMIENTO Y REPARACIONES DE REDES ELECTRICAS</t>
  </si>
  <si>
    <t>IMPRESIÓN, MEZCLA, CUSTODÍA, TRANSPORTE Y SUMINISTRO DE LA BILLETERÍA DE   LA   LOTERÍA   DEL   QUINDÍO   A   SUS   DISTRIBUIDORES,   ASÍ   COMO   LA RECOLECCIÓN  DE  LA  BILLETERÍA  DEVUELTA  Y  PREMIOS  PAGADOS  CON VALOR DECLARADO POR LOS DISTRIBUIDORES.</t>
  </si>
  <si>
    <t>ARRENDAMIENTO    SOFTWARE    LOTERIAS    CON    MODULOS    CONTABILIDAD PRESUPUESTO,   TESORERIA,   ALMACEN,   COMERCIAL   Y   CARTERA,   NOMINA   Y SISTEMA DE REPORTES E INFORMACIÓN.</t>
  </si>
  <si>
    <t>REALIZAR  LA  EXPEDICIÓN  DE  SEGUROS  PARA  EL  AMPARO  DE  LOS  BIENES  E INTERESES PATRIMONIALES DE PROPIEDAD DE LA LOTERÍA DEL QUINDÍO</t>
  </si>
  <si>
    <t>CONTRATAR  EL  SERVICIO  DE  MONITOREO  EL  SISTEMA  DE  ALARMA  MEDIANTE LÍNEA  CONVENCIONAL,  QUE  SE  ENCUENTRA  INSTALADO  EN  LA  ENTIDAD,  LAS VEINTICUATRO  (24)  HORAS  DEL  DÍA  LOS  SIETE  (7)  DÍAS  DE  LA  SEMANA  Y  EL MANTENIMIENTO CORRECTIVO DEL SISTEMA DE ALARMA INSTALADO.</t>
  </si>
  <si>
    <t>93141506</t>
  </si>
  <si>
    <t>ACTIVIDADES  BIENESTAR  SOCIAL  E  INCENTIVOS  PARA  LOS  EMPLEADOS  DE PLANTA DE LA LOTERIA DEL QUINDIO EICE</t>
  </si>
  <si>
    <t>43201616</t>
  </si>
  <si>
    <t>MANTENIMIENTO    PÁGINA    WEB    Y    RENOVACIÓN    HOSTING    -    GESTIÓN DOCUMENTAL  -  DOMINIO  Y  AMPLIACION  DE  ALMACENAMIENTO  DE  CORREOS ELECTRONICOS DE LA ENTIDAD</t>
  </si>
  <si>
    <t>ADQUISICIÓN DE ELEMENTOS DE PAPELERÍA, ÚTILES DE ESCRITORIO Y OFICINA PARA   LA   LOTERÍA   DEL   QUINDÍO   EICE   CON   EL    FIN   DE    SUPLIR   LOS REQUERIMIENTOS DE LAS DIFERENTES ÁREAS DE LA ENTIDAD</t>
  </si>
  <si>
    <t>73152108</t>
  </si>
  <si>
    <t>MATENIMIENTO  DE  LOS  COMPUTADORES  Y  UPS  DE  LA  LOTERIA  DEL  QUINDIO E.IC.E.</t>
  </si>
  <si>
    <t>CONTRATAR EL SERVICIO DE MENSAJERÍA, PARA LA RECOLECCIÓN, TRANSPORTE Y   ENTREGA   DE   CORRESPONDENCIA  (SOBRE   Y/O  PAQUETE)   PARA  HACERLA LLEGAR  AL   DESTINO   INDICADO   DENTRO   DE   LOS   TIEMPOS   NORMALES   DE EJECUCIÓN Y SOPORTAR SU ENTREGA CON LAS CORRESPONDIENTES PRUEBAS DE ENTREGA (GUÍAS) PARA VERIFICACIÓN DE LA MISMA EN TIEMPOS.</t>
  </si>
  <si>
    <r>
      <rPr>
        <sz val="11"/>
        <rFont val="Tahoma"/>
        <family val="2"/>
      </rPr>
      <t>ADQUISICIÓN DE ELEMENTOS DE ASEO Y CAFETERÍA PARA LA
LOTERÍA DEL QUINDÍO EICE CON EL FIN DE SUPLIR LOS REQUERIMIENTOS DE LA ENTIDAD</t>
    </r>
  </si>
  <si>
    <r>
      <rPr>
        <sz val="11"/>
        <rFont val="Tahoma"/>
        <family val="2"/>
      </rPr>
      <t>PRESTACIÓN DEL SERVICIOS DE PREVISIÓN EXEQUIAL PARA LOS
LOTEROS DEL DEPARTAMENTO DEL QUINDÍO A TRAVÉS DE UN PLAN QUE OFRECE UNA COBERTURA INTEGRAL DE SERVICIOS FUNERARIOS.</t>
    </r>
  </si>
  <si>
    <t>ADECUACIONES   PARA   LAS   INSTALACIONES   DEL   ARCHIVO   CENTRAL   DE   LA ENTIDAD.</t>
  </si>
  <si>
    <t>PRESTACION    DE    SERVICIOS    PARA    EL    CONTROL    DE    PLAGAS    DE    LAS INSTALACIONES DE LA LOTERIA DEL QUINDIO EICE</t>
  </si>
  <si>
    <t>CONTRATO  DE  OUTSOURCING  PARA PROVEER CUATRO EQUIPOS  DE IMPRESIÓN LASER, CON SU SUMINISTRO DE REPUESTOS, MANO DE OBRA, TÓNER, SERVICIO TÉCNICO  DE  SOPORTE  Y  MANTENIMIENTO  DE  LAS  MISMAS,  PARA  EL  NORMAL FUNCIONAMIENTO DE LA ENTIDAD, LOTERIA DEL QUINDIO E.I.C.E</t>
  </si>
  <si>
    <r>
      <rPr>
        <sz val="11"/>
        <rFont val="Tahoma"/>
        <family val="2"/>
      </rPr>
      <t>82101504 82101601 82101602
82101603</t>
    </r>
  </si>
  <si>
    <t>PRESTACIÓN DE SERVICIO DE PLANIFICACIÓN Y EJECUCIÓN DE PLAN DE MEDIOS DE  LA  LOTERÍA  DEL  QUINDÍO,  PARA  LA  DIFUSIÓN  DE  LA  CAMPAÑA  CONTROL JUEGO ILEGAL QUE SE REALIZARÁ DURANTE EL AÑO 2023</t>
  </si>
  <si>
    <t>43222625</t>
  </si>
  <si>
    <t>ARRENDAMIENTO  DE  UN  SERVIDOR  VIRTUAL  PARA  LA  LOTERÍA  DEL  QUINDÍO EICE CON LA SIGUIENTE CONFIGURACIÓN: UN SERVIDOR VIRTUAL COMPARTIDO SISTEMA  OPERATIVO  LINUX  2  PROCESADORES,  32  GIGAS  EN  RAM,  1  TERA  DE DISCO DURO.</t>
  </si>
  <si>
    <t>PRESTACIÓN   DE   SERVICIOS   PARA   LA   REALIZACIÓN   DE   UNA   ACTIVIDAD LUDICOPEDAGÓGICA      EN      DIFERENTES      PUNTOS      ESTRATÉGICOS      DEL DEPARTAMENTO   DEL   QUINDÍO   EN   MODALIDAD   PUBLICIDAD   BTL,   COMO CAMPAÑA  DE  POSICIONAMIENTO  DE  MARCA  SEGÚN LO  DISPUESTO EN EL PLAN ESTRATÉGICO INSTITUCIONAL DE LA VIGENCIA 2022</t>
  </si>
  <si>
    <t>PRESTACION  DE  SERVICIOS  DE  CAPACITACIONES  AL  PERONAL  DE  LA  ENTIDAD CON  EL  FIN  DE  MANTENER  ACTUALIZADOS  LOS  PROCESOS  ASI  COMO  DAR CUMPLIMIENTO A EXIGENCIAS NORMATIVAS.</t>
  </si>
  <si>
    <t>SUMINISTRO DE ELEMENTOS QUE PERMITAN CUMPLIR CON LOS ESTANDARES DE SEGURIDAD  Y  SALUD  EN  EL  TRABAJO  CON  EL  FIN  DE  LLEVAR  A  CABO  LA ADECUACION DE LOS PUESTOS DE TRABAJO DE LOS EMPLEADOS DE LA LOTERIA DEL QUINDIO EICE.</t>
  </si>
  <si>
    <t>LA ADQUISICIÓN DE ELEMENTOS PUBLICITARIOS PARA GENERAR IMPACTO EN EL PUBLICO  APOSTADOR  Y  CANAL  DE  VENTAS  CON  EL  FIN  DE  CONCIENTIZAR  E INCENTIVAR EL JUEGO A NIVEL NACIONAL.</t>
  </si>
  <si>
    <t>REALIZACION  DE  CLINICAS  DE  VENTAS  CON  LOS  LOTEROS  QUE  PERMITAN CAPACITARLOS SOBRE VENTAS Y LOGRAR ASI UN IMPACTO EN LAS MISMAS.</t>
  </si>
  <si>
    <t>Ubicación: Armenia Quindio Nombre del responsable: Gestion Administrativa y Financiera Teléfono: 7412441 Correo: gerencia@loteriaquindio.com.co</t>
  </si>
  <si>
    <t>Diana Mireya Sanchez Posada</t>
  </si>
  <si>
    <t>Daniela Mejia Forero</t>
  </si>
  <si>
    <t>SI</t>
  </si>
  <si>
    <t>SUMINISTRO DE LISTAS DE RESULTADOS PARA LOS SORTEOS DE LA LOTERÍA DEL QUINDÍO  CORRESPONDIENTES  A  LA  VIGENCIA 2025,  LAS CUALES  DEBERÁN SER ENTREGADAS A LOS AGENTES DISTRIBUIDORES QUE DETERMINE LA ENTIDAD EN COLOMBIA.</t>
  </si>
  <si>
    <t>PRODUCCIÓN, TRASMISIÓN Y EMISIÓN EN VIVO Y EN DIRECTO DE LOS SORTEOS ORDINARIOS  Y  EXTRAORDINARIOS  DE  LA  LOTERÍA DEL  QUINDÍO EICE  PARA EL AÑO 2025</t>
  </si>
  <si>
    <t>X</t>
  </si>
  <si>
    <t>Aprobada</t>
  </si>
  <si>
    <t>Febrero</t>
  </si>
  <si>
    <t>1 mes</t>
  </si>
  <si>
    <t>LICENCIAS FIREWALL Y CORREO ELECTRONICO</t>
  </si>
  <si>
    <t>ADQUISICIÓN  CERTIFICADOS DE FIRMA DIGITAL CON SU RESPECTIVO SOPORTE   TÉCNICO   PARA   EL   REPRESENTANTE   LEGAL   DE   LA   LOTERÍA   DEL QUINDÍO EICE Y EL LÍDER DEL ÁREA FINANCIERA.</t>
  </si>
  <si>
    <t>80111701</t>
  </si>
  <si>
    <t>PRESTACION DE SERVICIOS PROFESIONALES  Y  ESPECIALIZADOS PARA EL DESARROLLO DE ACTIVIDADES QUE PERMITAN LOGRAR  EL NORMAL FUNCIONAMIENTO DE LA LOTERIA DEL QUINDIO, ASI  COMO  EL  APOYO  EN  LOS SORTEOS DE LA LOTERÍA DEL QUINDÍO EICE</t>
  </si>
  <si>
    <t>PRESTACION DE SERVICIOS DE APOYO A  LA GESTION PARA EL DESARROLLO DE ACTIVIDADES QUE PERMITAN LOGRAR  EL NORMAL FUNCIONAMIENTO DE LA LOTERIA DEL QUINDIO, ASI  COMO  EL  APOYO  EN  LOS SORTEOS DE LA LOTERÍA DEL QUINDÍO EICE</t>
  </si>
  <si>
    <t>PRESTAR  TRES  (3)  SERVICIOS  PARA  LA  REALIZACIÓN  DE  LA  CALIBRACIÓN MANTENIMIENTO PREVENTIVO Y CORRECTIVO DEL SISTEMA ELECTRONEUMÁTICO DE BALOTERAS PRINCIPAL Y DEL SISTEMA ELECTRONEUMÁTICO DE BALOTERAS DE CONTINGENCIA PARA LOS SORTEOS DE LA LOTERÍA TRADICIONAL DEL QUINDÍO EN LA VIGENCIA 2025.</t>
  </si>
  <si>
    <t>PRESTACIÓN   DEL    SERVICIO   DE MANTENIMIENTOS   GENERALES PREVENTIVOS  Y/O  CORRECTIVOS  CON  SUMINISTRO  DE  REPUESTOS  PARA  LA PLANTA ELÉCTRICA DE LA LOTERÍA DEL QUINDÍO PARA LA VIGENCIA 2025.</t>
  </si>
  <si>
    <t>PRESTACIÓN   DEL    SERVICIO   DE MANTENIMIENTOS   GENERALES PREVENTIVOS  Y/O  CORRECTIVOS  DE LAS CAMARAS DE SEGURIDAD</t>
  </si>
  <si>
    <t>PRESTACIÓN   DEL    SERVICIO   DE MANTENIMIENTOS   GENERALES PREVENTIVOS  Y/O  CORRECTIVOS  DE AIRES ACONDICIONADO</t>
  </si>
  <si>
    <t>ADQUISICION DE SERVICIOS DE SOFTWARE PARA LA IMPLEMENTACION DEL BOTON  PSE</t>
  </si>
  <si>
    <t>PRESTACION    DE    SERVICIOS    PARA   LA REALIZACION DE AVALUOS DE LA PROPIEDAD, PLANTA Y EQUIPO DE LA ENTIDAD</t>
  </si>
  <si>
    <t>ESTRATEGIA DE MERCADEO PLAN COLILLAS  PÀRA LOS LOTEROS</t>
  </si>
  <si>
    <t>ADECUACIONES LOCATIVAS Y/O MANTENIMIENTO EN LAS INSTALACIONES DE LA OFICINA</t>
  </si>
  <si>
    <t>72101500;72102900</t>
  </si>
  <si>
    <t>ESTRATEGIAS  CON  RED  DE  DISTRIBUIDORES  Y  CONCESIONARIOS  -  PLAN  DE BENEFICIOS   E   INCENTIVOS Y CLINICA DE VENTAS   PARA   LOS   DISTRIBUIDORES,    CONCESIONARIOS. LOTEROS Y CLIENTES</t>
  </si>
  <si>
    <t xml:space="preserve">Enero </t>
  </si>
  <si>
    <t xml:space="preserve">Febrero </t>
  </si>
  <si>
    <t xml:space="preserve">14111700 24111503 47131800 47132102 47121701 50161500 50201700 50201706 52151500 53131608  </t>
  </si>
  <si>
    <t>14111506 14111514 31201500 43201800 43202001 44122100 44121605 44121615 44121708
44121716 44121804 44122010
44122104 44122105</t>
  </si>
  <si>
    <t>43212105 44103107 45101515 81112306</t>
  </si>
  <si>
    <t>80141612 82101801 90121502</t>
  </si>
  <si>
    <t>14111828 44112001 56141601 56141501</t>
  </si>
  <si>
    <t>78102203 78102204</t>
  </si>
  <si>
    <t>81112501 81112502</t>
  </si>
  <si>
    <t>43222501 81112102 81112303</t>
  </si>
  <si>
    <t>82151700 82101801</t>
  </si>
  <si>
    <t>72154201 81141504</t>
  </si>
  <si>
    <t>73152108 77102001 81141504</t>
  </si>
  <si>
    <t>83111801 83111802 82101600 83121700</t>
  </si>
  <si>
    <t>80141601 80111701</t>
  </si>
  <si>
    <t>52141500      52141501      52141502      52141511      52141514      52141516      52141522      52141523      52141524      52141526      52141533      52141534
52141800</t>
  </si>
  <si>
    <r>
      <rPr>
        <sz val="11"/>
        <rFont val="Tahoma"/>
        <family val="2"/>
      </rPr>
      <t xml:space="preserve">56112104 56101700 56101703 44111502 44111503 </t>
    </r>
    <r>
      <rPr>
        <sz val="11"/>
        <color theme="1"/>
        <rFont val="Calibri"/>
        <family val="2"/>
        <scheme val="minor"/>
      </rPr>
      <t>93141808</t>
    </r>
  </si>
  <si>
    <t>41113715 43233201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</si>
</sst>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2" formatCode="_-&quot;$&quot;\ * #,##0_-;\-&quot;$&quot;\ * #,##0_-;_-&quot;$&quot;\ * &quot;-&quot;_-;_-@_-"/>
    <numFmt numFmtId="44" formatCode="_-&quot;$&quot;\ * #,##0.00_-;\-&quot;$&quot;\ * #,##0.00_-;_-&quot;$&quot;\ * &quot;-&quot;??_-;_-@_-"/>
    <numFmt numFmtId="164" formatCode="_(&quot;$&quot;\ * #,##0_);_(&quot;$&quot;\ * \(#,##0\);_(&quot;$&quot;\ * &quot;-&quot;??_);_(@_)"/>
    <numFmt numFmtId="165" formatCode="\$\ #,##0"/>
    <numFmt numFmtId="166" formatCode="_-&quot;$&quot;\ * #,##0_-;\-&quot;$&quot;\ * #,##0_-;_-&quot;$&quot;\ * &quot;-&quot;??_-;_-@_-"/>
  </numFmts>
  <fonts count="13" x14ac:knownFonts="1">
    <font>
      <sz val="11"/>
      <color theme="1"/>
      <name val="Calibri"/>
      <family val="2"/>
      <scheme val="minor"/>
    </font>
    <font>
      <sz val="11"/>
      <color indexed="8"/>
      <name val="Tahoma"/>
      <family val="2"/>
    </font>
    <font>
      <b/>
      <sz val="11"/>
      <color indexed="8"/>
      <name val="Tahoma"/>
      <family val="2"/>
    </font>
    <font>
      <sz val="11"/>
      <name val="Tahoma"/>
      <family val="2"/>
    </font>
    <font>
      <b/>
      <sz val="11"/>
      <name val="Tahoma"/>
      <family val="2"/>
    </font>
    <font>
      <sz val="11"/>
      <color theme="1"/>
      <name val="Calibri"/>
      <family val="2"/>
      <scheme val="minor"/>
    </font>
    <font>
      <sz val="11"/>
      <color theme="0"/>
      <name val="Calibri"/>
      <family val="2"/>
      <scheme val="minor"/>
    </font>
    <font>
      <u/>
      <sz val="11"/>
      <color theme="10"/>
      <name val="Calibri"/>
      <family val="2"/>
      <scheme val="minor"/>
    </font>
    <font>
      <sz val="11"/>
      <color theme="1"/>
      <name val="Tahoma"/>
      <family val="2"/>
    </font>
    <font>
      <b/>
      <sz val="11"/>
      <color theme="1"/>
      <name val="Tahoma"/>
      <family val="2"/>
    </font>
    <font>
      <u/>
      <sz val="11"/>
      <color theme="10"/>
      <name val="Tahoma"/>
      <family val="2"/>
    </font>
    <font>
      <sz val="11"/>
      <color rgb="FF000000"/>
      <name val="Tahoma"/>
      <family val="2"/>
    </font>
    <font>
      <sz val="11"/>
      <name val="Calibri"/>
      <family val="2"/>
      <scheme val="minor"/>
    </font>
  </fonts>
  <fills count="5">
    <fill>
      <patternFill patternType="none"/>
    </fill>
    <fill>
      <patternFill patternType="gray125"/>
    </fill>
    <fill>
      <patternFill patternType="solid">
        <fgColor theme="4"/>
      </patternFill>
    </fill>
    <fill>
      <patternFill patternType="solid">
        <fgColor theme="9" tint="0.79998168889431442"/>
        <bgColor indexed="64"/>
      </patternFill>
    </fill>
    <fill>
      <patternFill patternType="solid">
        <fgColor theme="0"/>
        <bgColor indexed="64"/>
      </patternFill>
    </fill>
  </fills>
  <borders count="24">
    <border>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s>
  <cellStyleXfs count="5">
    <xf numFmtId="0" fontId="0" fillId="0" borderId="0"/>
    <xf numFmtId="0" fontId="6" fillId="2" borderId="0" applyNumberFormat="0" applyBorder="0" applyAlignment="0" applyProtection="0"/>
    <xf numFmtId="0" fontId="7" fillId="0" borderId="0" applyNumberFormat="0" applyFill="0" applyBorder="0" applyAlignment="0" applyProtection="0"/>
    <xf numFmtId="44" fontId="5" fillId="0" borderId="0" applyFont="0" applyFill="0" applyBorder="0" applyAlignment="0" applyProtection="0"/>
    <xf numFmtId="42" fontId="5" fillId="0" borderId="0" applyFont="0" applyFill="0" applyBorder="0" applyAlignment="0" applyProtection="0"/>
  </cellStyleXfs>
  <cellXfs count="82">
    <xf numFmtId="0" fontId="0" fillId="0" borderId="0" xfId="0"/>
    <xf numFmtId="42" fontId="8" fillId="0" borderId="0" xfId="4" applyFont="1" applyFill="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8" fillId="0" borderId="1" xfId="0" applyFont="1" applyBorder="1" applyAlignment="1">
      <alignment horizontal="justify" vertical="center" wrapText="1"/>
    </xf>
    <xf numFmtId="0" fontId="8" fillId="0" borderId="2" xfId="0" applyFont="1" applyBorder="1" applyAlignment="1">
      <alignment horizontal="center" vertical="center" wrapText="1"/>
    </xf>
    <xf numFmtId="0" fontId="8" fillId="0" borderId="3" xfId="0" applyFont="1" applyBorder="1" applyAlignment="1">
      <alignment horizontal="justify" vertical="center" wrapText="1"/>
    </xf>
    <xf numFmtId="0" fontId="8" fillId="0" borderId="0" xfId="0" applyFont="1" applyAlignment="1">
      <alignment horizontal="center" vertical="center" wrapText="1"/>
    </xf>
    <xf numFmtId="0" fontId="8" fillId="0" borderId="0" xfId="0" applyFont="1" applyAlignment="1">
      <alignment horizontal="justify" vertical="center" wrapText="1"/>
    </xf>
    <xf numFmtId="0" fontId="8" fillId="0" borderId="3" xfId="0" quotePrefix="1" applyFont="1" applyBorder="1" applyAlignment="1">
      <alignment horizontal="justify" vertical="center" wrapText="1"/>
    </xf>
    <xf numFmtId="0" fontId="10" fillId="0" borderId="3" xfId="2" quotePrefix="1" applyFont="1" applyFill="1" applyBorder="1" applyAlignment="1">
      <alignment horizontal="justify" vertical="center" wrapText="1"/>
    </xf>
    <xf numFmtId="0" fontId="8" fillId="0" borderId="3" xfId="0" applyFont="1" applyBorder="1" applyAlignment="1">
      <alignment horizontal="right" vertical="center" wrapText="1"/>
    </xf>
    <xf numFmtId="164" fontId="8" fillId="0" borderId="3" xfId="0" applyNumberFormat="1" applyFont="1" applyBorder="1" applyAlignment="1">
      <alignment horizontal="justify" vertical="center" wrapText="1"/>
    </xf>
    <xf numFmtId="0" fontId="8" fillId="0" borderId="4" xfId="0" applyFont="1" applyBorder="1" applyAlignment="1">
      <alignment horizontal="center" vertical="center" wrapText="1"/>
    </xf>
    <xf numFmtId="0" fontId="3" fillId="0" borderId="0" xfId="0" applyFont="1" applyAlignment="1">
      <alignment vertical="center" wrapText="1"/>
    </xf>
    <xf numFmtId="6" fontId="3" fillId="0" borderId="0" xfId="0" applyNumberFormat="1" applyFont="1" applyAlignment="1">
      <alignment vertical="center" wrapText="1"/>
    </xf>
    <xf numFmtId="0" fontId="3" fillId="0" borderId="0" xfId="0" applyFont="1" applyAlignment="1">
      <alignment horizontal="center" vertical="center" wrapText="1"/>
    </xf>
    <xf numFmtId="0" fontId="8" fillId="0" borderId="6" xfId="0" applyFont="1" applyBorder="1" applyAlignment="1">
      <alignment horizontal="justify" vertical="center" wrapText="1"/>
    </xf>
    <xf numFmtId="0" fontId="8" fillId="0" borderId="3" xfId="0" applyFont="1" applyBorder="1" applyAlignment="1">
      <alignment horizontal="center" vertical="center" wrapText="1"/>
    </xf>
    <xf numFmtId="0" fontId="8" fillId="0" borderId="7" xfId="0" applyFont="1" applyBorder="1" applyAlignment="1">
      <alignment horizontal="justify" vertical="center" wrapText="1"/>
    </xf>
    <xf numFmtId="0" fontId="8" fillId="0" borderId="8" xfId="0" applyFont="1" applyBorder="1" applyAlignment="1">
      <alignment horizontal="center" vertical="center" wrapText="1"/>
    </xf>
    <xf numFmtId="0" fontId="1" fillId="0" borderId="3" xfId="0" applyFont="1" applyBorder="1" applyAlignment="1">
      <alignment horizontal="justify" vertical="center" wrapText="1"/>
    </xf>
    <xf numFmtId="14" fontId="8" fillId="0" borderId="0" xfId="0" applyNumberFormat="1" applyFont="1" applyAlignment="1">
      <alignment horizontal="right" vertical="center" wrapText="1"/>
    </xf>
    <xf numFmtId="14" fontId="8" fillId="0" borderId="8"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44" fontId="8" fillId="0" borderId="0" xfId="3" applyFont="1" applyFill="1" applyAlignment="1">
      <alignment horizontal="center" vertical="center" wrapText="1"/>
    </xf>
    <xf numFmtId="0" fontId="9" fillId="0" borderId="17" xfId="0" applyFont="1" applyBorder="1" applyAlignment="1">
      <alignment horizontal="center" vertical="center" wrapText="1"/>
    </xf>
    <xf numFmtId="0" fontId="8" fillId="0" borderId="18" xfId="0" applyFont="1" applyBorder="1" applyAlignment="1">
      <alignment horizontal="justify" vertical="center" wrapText="1"/>
    </xf>
    <xf numFmtId="0" fontId="8" fillId="0" borderId="19" xfId="0" applyFont="1" applyBorder="1" applyAlignment="1">
      <alignment horizontal="center" vertical="center"/>
    </xf>
    <xf numFmtId="0" fontId="4" fillId="3" borderId="20" xfId="1" applyFont="1" applyFill="1" applyBorder="1" applyAlignment="1">
      <alignment horizontal="center" vertical="center" wrapText="1"/>
    </xf>
    <xf numFmtId="0" fontId="4" fillId="3" borderId="21" xfId="1" applyFont="1" applyFill="1" applyBorder="1" applyAlignment="1">
      <alignment horizontal="center" vertical="center" wrapText="1"/>
    </xf>
    <xf numFmtId="0" fontId="4" fillId="3" borderId="22" xfId="1" applyFont="1" applyFill="1" applyBorder="1" applyAlignment="1">
      <alignment horizontal="center" vertical="center" wrapText="1"/>
    </xf>
    <xf numFmtId="0" fontId="4" fillId="3" borderId="23" xfId="1" applyFont="1" applyFill="1" applyBorder="1" applyAlignment="1">
      <alignment horizontal="center" vertical="center" wrapText="1"/>
    </xf>
    <xf numFmtId="42" fontId="4" fillId="3" borderId="23" xfId="4" applyFont="1" applyFill="1" applyBorder="1" applyAlignment="1">
      <alignment horizontal="center" vertical="center" wrapText="1"/>
    </xf>
    <xf numFmtId="0" fontId="8" fillId="0" borderId="9" xfId="0" applyFont="1" applyBorder="1" applyAlignment="1">
      <alignment horizontal="justify" vertical="center" wrapText="1"/>
    </xf>
    <xf numFmtId="0" fontId="8" fillId="0" borderId="10" xfId="0" applyFont="1" applyBorder="1" applyAlignment="1">
      <alignment horizontal="center" vertical="center" wrapText="1"/>
    </xf>
    <xf numFmtId="0" fontId="8" fillId="0" borderId="10" xfId="0" applyFont="1" applyBorder="1" applyAlignment="1">
      <alignment horizontal="justify" vertical="center" wrapText="1"/>
    </xf>
    <xf numFmtId="0" fontId="8" fillId="0" borderId="11" xfId="0" applyFont="1" applyBorder="1" applyAlignment="1">
      <alignment horizontal="justify" vertical="center" wrapText="1"/>
    </xf>
    <xf numFmtId="0" fontId="8" fillId="0" borderId="12" xfId="0" applyFont="1" applyBorder="1" applyAlignment="1">
      <alignment horizontal="justify" vertical="center" wrapText="1"/>
    </xf>
    <xf numFmtId="0" fontId="8" fillId="0" borderId="0" xfId="0" applyFont="1" applyAlignment="1">
      <alignment horizontal="center" vertical="center" wrapText="1"/>
    </xf>
    <xf numFmtId="0" fontId="8" fillId="0" borderId="0" xfId="0" applyFont="1" applyAlignment="1">
      <alignment horizontal="justify" vertical="center" wrapText="1"/>
    </xf>
    <xf numFmtId="0" fontId="8" fillId="0" borderId="13"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15" xfId="0" applyFont="1" applyBorder="1" applyAlignment="1">
      <alignment horizontal="center" vertical="center" wrapText="1"/>
    </xf>
    <xf numFmtId="0" fontId="8" fillId="0" borderId="15" xfId="0" applyFont="1" applyBorder="1" applyAlignment="1">
      <alignment horizontal="justify" vertical="center" wrapText="1"/>
    </xf>
    <xf numFmtId="0" fontId="8" fillId="0" borderId="16" xfId="0" applyFont="1" applyBorder="1" applyAlignment="1">
      <alignment horizontal="justify" vertical="center" wrapText="1"/>
    </xf>
    <xf numFmtId="0" fontId="8" fillId="0" borderId="6" xfId="0" applyFont="1" applyBorder="1" applyAlignment="1">
      <alignment horizont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0" xfId="0" applyFont="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8" fillId="0" borderId="9" xfId="0" applyFont="1" applyBorder="1" applyAlignment="1">
      <alignment horizontal="center" wrapText="1"/>
    </xf>
    <xf numFmtId="0" fontId="8" fillId="0" borderId="11" xfId="0" applyFont="1" applyBorder="1" applyAlignment="1">
      <alignment horizontal="left"/>
    </xf>
    <xf numFmtId="0" fontId="8" fillId="0" borderId="12" xfId="0" applyFont="1" applyBorder="1" applyAlignment="1">
      <alignment horizontal="center"/>
    </xf>
    <xf numFmtId="0" fontId="8" fillId="0" borderId="13" xfId="0" applyFont="1" applyBorder="1" applyAlignment="1">
      <alignment horizontal="left"/>
    </xf>
    <xf numFmtId="0" fontId="8" fillId="0" borderId="14" xfId="0" applyFont="1" applyBorder="1" applyAlignment="1">
      <alignment horizontal="center"/>
    </xf>
    <xf numFmtId="0" fontId="8" fillId="0" borderId="16" xfId="0" applyFont="1" applyBorder="1" applyAlignment="1">
      <alignment horizontal="left"/>
    </xf>
    <xf numFmtId="0" fontId="3" fillId="4" borderId="6" xfId="0" applyFont="1" applyFill="1" applyBorder="1" applyAlignment="1">
      <alignment horizontal="center" vertical="top" wrapText="1"/>
    </xf>
    <xf numFmtId="0" fontId="3" fillId="4" borderId="6" xfId="0" applyFont="1" applyFill="1" applyBorder="1" applyAlignment="1">
      <alignment horizontal="left" vertical="top" wrapText="1"/>
    </xf>
    <xf numFmtId="0" fontId="3" fillId="4" borderId="6" xfId="0" applyFont="1" applyFill="1" applyBorder="1" applyAlignment="1">
      <alignment horizontal="center" vertical="center" wrapText="1"/>
    </xf>
    <xf numFmtId="166" fontId="11" fillId="4" borderId="6" xfId="3" applyNumberFormat="1" applyFont="1" applyFill="1" applyBorder="1" applyAlignment="1">
      <alignment horizontal="right" vertical="top" shrinkToFit="1"/>
    </xf>
    <xf numFmtId="165" fontId="11" fillId="4" borderId="6" xfId="0" applyNumberFormat="1" applyFont="1" applyFill="1" applyBorder="1" applyAlignment="1">
      <alignment horizontal="center" vertical="center" shrinkToFit="1"/>
    </xf>
    <xf numFmtId="1" fontId="11" fillId="4" borderId="6" xfId="0" applyNumberFormat="1" applyFont="1" applyFill="1" applyBorder="1" applyAlignment="1">
      <alignment horizontal="center" vertical="center" shrinkToFit="1"/>
    </xf>
    <xf numFmtId="166" fontId="11" fillId="4" borderId="6" xfId="3" applyNumberFormat="1" applyFont="1" applyFill="1" applyBorder="1" applyAlignment="1">
      <alignment horizontal="right" vertical="center" shrinkToFit="1"/>
    </xf>
    <xf numFmtId="0" fontId="3" fillId="4" borderId="6" xfId="0" applyFont="1" applyFill="1" applyBorder="1" applyAlignment="1">
      <alignment horizontal="left" vertical="center" wrapText="1"/>
    </xf>
    <xf numFmtId="0" fontId="0" fillId="4" borderId="6" xfId="0" applyFill="1" applyBorder="1" applyAlignment="1">
      <alignment horizontal="left" vertical="top" wrapText="1"/>
    </xf>
    <xf numFmtId="0" fontId="3" fillId="4" borderId="6" xfId="0" applyFont="1" applyFill="1" applyBorder="1" applyAlignment="1">
      <alignment horizontal="left" vertical="center" wrapText="1" indent="1"/>
    </xf>
    <xf numFmtId="1" fontId="11" fillId="4" borderId="6" xfId="0" applyNumberFormat="1" applyFont="1" applyFill="1" applyBorder="1" applyAlignment="1">
      <alignment horizontal="center" vertical="top" shrinkToFit="1"/>
    </xf>
    <xf numFmtId="0" fontId="0" fillId="4" borderId="6" xfId="0" applyFill="1" applyBorder="1" applyAlignment="1">
      <alignment horizontal="center" vertical="center"/>
    </xf>
    <xf numFmtId="0" fontId="8" fillId="4" borderId="6" xfId="0" applyFont="1" applyFill="1" applyBorder="1" applyAlignment="1">
      <alignment horizontal="center" vertical="center" wrapText="1"/>
    </xf>
    <xf numFmtId="42" fontId="8" fillId="4" borderId="6" xfId="4" applyFont="1" applyFill="1" applyBorder="1" applyAlignment="1">
      <alignment vertical="center" wrapText="1"/>
    </xf>
    <xf numFmtId="0" fontId="8" fillId="4" borderId="6" xfId="0" applyFont="1" applyFill="1" applyBorder="1" applyAlignment="1">
      <alignment vertical="center" wrapText="1"/>
    </xf>
    <xf numFmtId="0" fontId="0" fillId="4" borderId="6" xfId="0" applyFill="1" applyBorder="1" applyAlignment="1">
      <alignment horizontal="center" vertical="center" wrapText="1"/>
    </xf>
    <xf numFmtId="1" fontId="3" fillId="4" borderId="6" xfId="0" applyNumberFormat="1" applyFont="1" applyFill="1" applyBorder="1" applyAlignment="1">
      <alignment horizontal="center" vertical="center" shrinkToFit="1"/>
    </xf>
    <xf numFmtId="0" fontId="12" fillId="4" borderId="6" xfId="0" applyFont="1" applyFill="1" applyBorder="1" applyAlignment="1">
      <alignment horizontal="left" vertical="top" wrapText="1"/>
    </xf>
    <xf numFmtId="166" fontId="3" fillId="4" borderId="6" xfId="3" applyNumberFormat="1" applyFont="1" applyFill="1" applyBorder="1" applyAlignment="1">
      <alignment horizontal="right" vertical="center" shrinkToFit="1"/>
    </xf>
    <xf numFmtId="165" fontId="3" fillId="4" borderId="6" xfId="0" applyNumberFormat="1" applyFont="1" applyFill="1" applyBorder="1" applyAlignment="1">
      <alignment horizontal="center" vertical="center" shrinkToFit="1"/>
    </xf>
    <xf numFmtId="0" fontId="0" fillId="4" borderId="6" xfId="0" applyFill="1" applyBorder="1" applyAlignment="1">
      <alignment horizontal="center" vertical="top" wrapText="1"/>
    </xf>
  </cellXfs>
  <cellStyles count="5">
    <cellStyle name="Énfasis1" xfId="1" builtinId="29"/>
    <cellStyle name="Hipervínculo" xfId="2" builtinId="8"/>
    <cellStyle name="Moneda" xfId="3" builtinId="4"/>
    <cellStyle name="Moneda [0]" xfId="4"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990600</xdr:colOff>
      <xdr:row>0</xdr:row>
      <xdr:rowOff>142875</xdr:rowOff>
    </xdr:from>
    <xdr:to>
      <xdr:col>1</xdr:col>
      <xdr:colOff>1095375</xdr:colOff>
      <xdr:row>3</xdr:row>
      <xdr:rowOff>76200</xdr:rowOff>
    </xdr:to>
    <xdr:pic>
      <xdr:nvPicPr>
        <xdr:cNvPr id="1326" name="Imagen 35" descr="Logo2016">
          <a:extLst>
            <a:ext uri="{FF2B5EF4-FFF2-40B4-BE49-F238E27FC236}">
              <a16:creationId xmlns:a16="http://schemas.microsoft.com/office/drawing/2014/main" id="{523A707D-5729-3CF6-DD03-4C7C5404A4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984" t="26021" r="9218" b="27550"/>
        <a:stretch>
          <a:fillRect/>
        </a:stretch>
      </xdr:blipFill>
      <xdr:spPr bwMode="auto">
        <a:xfrm>
          <a:off x="990600" y="142875"/>
          <a:ext cx="16383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loteriaquind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8"/>
  <sheetViews>
    <sheetView tabSelected="1" view="pageBreakPreview" topLeftCell="A21" zoomScale="80" zoomScaleNormal="80" zoomScaleSheetLayoutView="80" workbookViewId="0">
      <selection activeCell="C30" sqref="C30"/>
    </sheetView>
  </sheetViews>
  <sheetFormatPr baseColWidth="10" defaultColWidth="10.85546875" defaultRowHeight="14.25" x14ac:dyDescent="0.25"/>
  <cols>
    <col min="1" max="1" width="23" style="2" customWidth="1"/>
    <col min="2" max="2" width="42.140625" style="7" customWidth="1"/>
    <col min="3" max="3" width="74.140625" style="8" customWidth="1"/>
    <col min="4" max="4" width="19" style="7" customWidth="1"/>
    <col min="5" max="5" width="12.42578125" style="7" bestFit="1" customWidth="1"/>
    <col min="6" max="6" width="13.42578125" style="7" customWidth="1"/>
    <col min="7" max="7" width="12.85546875" style="7" customWidth="1"/>
    <col min="8" max="8" width="27.140625" style="1" bestFit="1" customWidth="1"/>
    <col min="9" max="9" width="19.28515625" style="1" bestFit="1" customWidth="1"/>
    <col min="10" max="10" width="19.42578125" style="7" bestFit="1" customWidth="1"/>
    <col min="11" max="11" width="17.28515625" style="7" customWidth="1"/>
    <col min="12" max="12" width="34.140625" style="2" customWidth="1"/>
    <col min="13" max="13" width="14" style="2" customWidth="1"/>
    <col min="14" max="14" width="42.42578125" style="2" customWidth="1"/>
    <col min="15" max="16384" width="10.85546875" style="2"/>
  </cols>
  <sheetData>
    <row r="1" spans="1:9" x14ac:dyDescent="0.25">
      <c r="A1" s="48"/>
      <c r="B1" s="48"/>
      <c r="C1" s="49" t="s">
        <v>42</v>
      </c>
      <c r="D1" s="49"/>
      <c r="E1" s="49"/>
      <c r="F1" s="50"/>
      <c r="G1" s="55" t="s">
        <v>43</v>
      </c>
      <c r="H1" s="56"/>
    </row>
    <row r="2" spans="1:9" x14ac:dyDescent="0.25">
      <c r="A2" s="48"/>
      <c r="B2" s="48"/>
      <c r="C2" s="51"/>
      <c r="D2" s="51"/>
      <c r="E2" s="51"/>
      <c r="F2" s="52"/>
      <c r="G2" s="57"/>
      <c r="H2" s="58"/>
    </row>
    <row r="3" spans="1:9" x14ac:dyDescent="0.25">
      <c r="A3" s="48"/>
      <c r="B3" s="48"/>
      <c r="C3" s="51"/>
      <c r="D3" s="51"/>
      <c r="E3" s="51"/>
      <c r="F3" s="52"/>
      <c r="G3" s="57"/>
      <c r="H3" s="58"/>
    </row>
    <row r="4" spans="1:9" ht="25.5" customHeight="1" x14ac:dyDescent="0.25">
      <c r="A4" s="48"/>
      <c r="B4" s="48"/>
      <c r="C4" s="53"/>
      <c r="D4" s="53"/>
      <c r="E4" s="53"/>
      <c r="F4" s="54"/>
      <c r="G4" s="59"/>
      <c r="H4" s="60"/>
    </row>
    <row r="7" spans="1:9" x14ac:dyDescent="0.25">
      <c r="B7" s="3"/>
    </row>
    <row r="8" spans="1:9" ht="28.5" x14ac:dyDescent="0.25">
      <c r="B8" s="3" t="s">
        <v>0</v>
      </c>
    </row>
    <row r="9" spans="1:9" ht="15" thickBot="1" x14ac:dyDescent="0.3">
      <c r="B9" s="3"/>
    </row>
    <row r="10" spans="1:9" x14ac:dyDescent="0.25">
      <c r="B10" s="24" t="s">
        <v>1</v>
      </c>
      <c r="C10" s="4" t="s">
        <v>2</v>
      </c>
      <c r="F10" s="36" t="s">
        <v>3</v>
      </c>
      <c r="G10" s="37"/>
      <c r="H10" s="38"/>
      <c r="I10" s="39"/>
    </row>
    <row r="11" spans="1:9" x14ac:dyDescent="0.25">
      <c r="B11" s="25" t="s">
        <v>4</v>
      </c>
      <c r="C11" s="6" t="s">
        <v>46</v>
      </c>
      <c r="F11" s="40"/>
      <c r="G11" s="41"/>
      <c r="H11" s="42"/>
      <c r="I11" s="43"/>
    </row>
    <row r="12" spans="1:9" x14ac:dyDescent="0.25">
      <c r="B12" s="25" t="s">
        <v>5</v>
      </c>
      <c r="C12" s="9">
        <v>7412441</v>
      </c>
      <c r="F12" s="40"/>
      <c r="G12" s="41"/>
      <c r="H12" s="42"/>
      <c r="I12" s="43"/>
    </row>
    <row r="13" spans="1:9" x14ac:dyDescent="0.25">
      <c r="B13" s="25" t="s">
        <v>6</v>
      </c>
      <c r="C13" s="10" t="s">
        <v>7</v>
      </c>
      <c r="F13" s="40"/>
      <c r="G13" s="41"/>
      <c r="H13" s="42"/>
      <c r="I13" s="43"/>
    </row>
    <row r="14" spans="1:9" ht="148.5" customHeight="1" x14ac:dyDescent="0.25">
      <c r="B14" s="25" t="s">
        <v>8</v>
      </c>
      <c r="C14" s="21" t="s">
        <v>45</v>
      </c>
      <c r="F14" s="44"/>
      <c r="G14" s="45"/>
      <c r="H14" s="46"/>
      <c r="I14" s="47"/>
    </row>
    <row r="15" spans="1:9" ht="64.5" customHeight="1" x14ac:dyDescent="0.25">
      <c r="B15" s="25" t="s">
        <v>9</v>
      </c>
      <c r="C15" s="6" t="s">
        <v>37</v>
      </c>
    </row>
    <row r="16" spans="1:9" ht="42" customHeight="1" x14ac:dyDescent="0.25">
      <c r="B16" s="25" t="s">
        <v>10</v>
      </c>
      <c r="C16" s="11" t="s">
        <v>78</v>
      </c>
      <c r="F16" s="36" t="s">
        <v>11</v>
      </c>
      <c r="G16" s="37"/>
      <c r="H16" s="38"/>
      <c r="I16" s="39"/>
    </row>
    <row r="17" spans="2:14" ht="26.25" customHeight="1" x14ac:dyDescent="0.25">
      <c r="B17" s="25" t="s">
        <v>12</v>
      </c>
      <c r="C17" s="12">
        <f>SUM(H26:H67)</f>
        <v>3355755443</v>
      </c>
      <c r="F17" s="40"/>
      <c r="G17" s="41"/>
      <c r="H17" s="42"/>
      <c r="I17" s="43"/>
    </row>
    <row r="18" spans="2:14" ht="39.75" customHeight="1" x14ac:dyDescent="0.25">
      <c r="B18" s="25" t="s">
        <v>13</v>
      </c>
      <c r="C18" s="12">
        <v>284700000</v>
      </c>
      <c r="D18" s="27"/>
      <c r="F18" s="40"/>
      <c r="G18" s="41"/>
      <c r="H18" s="42"/>
      <c r="I18" s="43"/>
      <c r="J18" s="27"/>
    </row>
    <row r="19" spans="2:14" ht="41.25" customHeight="1" x14ac:dyDescent="0.25">
      <c r="B19" s="25" t="s">
        <v>14</v>
      </c>
      <c r="C19" s="12">
        <v>64057500</v>
      </c>
      <c r="D19" s="27"/>
      <c r="F19" s="40"/>
      <c r="G19" s="41"/>
      <c r="H19" s="42"/>
      <c r="I19" s="43"/>
    </row>
    <row r="20" spans="2:14" ht="40.5" customHeight="1" thickBot="1" x14ac:dyDescent="0.3">
      <c r="B20" s="26" t="s">
        <v>15</v>
      </c>
      <c r="C20" s="23" t="s">
        <v>30</v>
      </c>
      <c r="F20" s="44"/>
      <c r="G20" s="45"/>
      <c r="H20" s="46"/>
      <c r="I20" s="47"/>
    </row>
    <row r="21" spans="2:14" ht="23.25" customHeight="1" x14ac:dyDescent="0.25">
      <c r="C21" s="22"/>
      <c r="F21" s="8"/>
      <c r="H21" s="8"/>
      <c r="I21" s="8"/>
    </row>
    <row r="22" spans="2:14" ht="23.25" customHeight="1" x14ac:dyDescent="0.25">
      <c r="C22" s="22"/>
      <c r="F22" s="8"/>
      <c r="H22" s="8"/>
      <c r="I22" s="8"/>
    </row>
    <row r="23" spans="2:14" ht="24" customHeight="1" x14ac:dyDescent="0.25"/>
    <row r="24" spans="2:14" ht="38.25" customHeight="1" thickBot="1" x14ac:dyDescent="0.3">
      <c r="B24" s="3" t="s">
        <v>16</v>
      </c>
    </row>
    <row r="25" spans="2:14" s="7" customFormat="1" ht="75" customHeight="1" x14ac:dyDescent="0.25">
      <c r="B25" s="31" t="s">
        <v>17</v>
      </c>
      <c r="C25" s="32" t="s">
        <v>18</v>
      </c>
      <c r="D25" s="33" t="s">
        <v>19</v>
      </c>
      <c r="E25" s="34" t="s">
        <v>20</v>
      </c>
      <c r="F25" s="34" t="s">
        <v>21</v>
      </c>
      <c r="G25" s="34" t="s">
        <v>22</v>
      </c>
      <c r="H25" s="35" t="s">
        <v>23</v>
      </c>
      <c r="I25" s="35" t="s">
        <v>24</v>
      </c>
      <c r="J25" s="34" t="s">
        <v>25</v>
      </c>
      <c r="K25" s="34" t="s">
        <v>26</v>
      </c>
      <c r="L25" s="34" t="s">
        <v>27</v>
      </c>
    </row>
    <row r="26" spans="2:14" s="14" customFormat="1" ht="28.5" x14ac:dyDescent="0.25">
      <c r="B26" s="61" t="s">
        <v>56</v>
      </c>
      <c r="C26" s="62" t="s">
        <v>57</v>
      </c>
      <c r="D26" s="63" t="s">
        <v>103</v>
      </c>
      <c r="E26" s="63">
        <v>12</v>
      </c>
      <c r="F26" s="61" t="s">
        <v>36</v>
      </c>
      <c r="G26" s="61" t="s">
        <v>28</v>
      </c>
      <c r="H26" s="64">
        <v>6682459</v>
      </c>
      <c r="I26" s="65">
        <f t="shared" ref="I26:I67" si="0">+H26</f>
        <v>6682459</v>
      </c>
      <c r="J26" s="61" t="s">
        <v>29</v>
      </c>
      <c r="K26" s="61" t="s">
        <v>30</v>
      </c>
      <c r="L26" s="62" t="s">
        <v>50</v>
      </c>
      <c r="N26" s="15"/>
    </row>
    <row r="27" spans="2:14" s="14" customFormat="1" x14ac:dyDescent="0.25">
      <c r="B27" s="61" t="s">
        <v>58</v>
      </c>
      <c r="C27" s="62" t="s">
        <v>40</v>
      </c>
      <c r="D27" s="63" t="s">
        <v>103</v>
      </c>
      <c r="E27" s="63">
        <v>12</v>
      </c>
      <c r="F27" s="61" t="s">
        <v>36</v>
      </c>
      <c r="G27" s="61" t="s">
        <v>28</v>
      </c>
      <c r="H27" s="64">
        <v>3000000</v>
      </c>
      <c r="I27" s="65">
        <f t="shared" si="0"/>
        <v>3000000</v>
      </c>
      <c r="J27" s="61" t="s">
        <v>29</v>
      </c>
      <c r="K27" s="61" t="s">
        <v>30</v>
      </c>
      <c r="L27" s="62" t="s">
        <v>49</v>
      </c>
    </row>
    <row r="28" spans="2:14" s="14" customFormat="1" ht="28.5" x14ac:dyDescent="0.25">
      <c r="B28" s="66">
        <v>72101507</v>
      </c>
      <c r="C28" s="62" t="s">
        <v>66</v>
      </c>
      <c r="D28" s="63" t="s">
        <v>103</v>
      </c>
      <c r="E28" s="63">
        <v>12</v>
      </c>
      <c r="F28" s="63" t="s">
        <v>36</v>
      </c>
      <c r="G28" s="63" t="s">
        <v>28</v>
      </c>
      <c r="H28" s="67">
        <v>2000000</v>
      </c>
      <c r="I28" s="65">
        <f t="shared" si="0"/>
        <v>2000000</v>
      </c>
      <c r="J28" s="63" t="s">
        <v>29</v>
      </c>
      <c r="K28" s="63" t="s">
        <v>30</v>
      </c>
      <c r="L28" s="68" t="s">
        <v>50</v>
      </c>
    </row>
    <row r="29" spans="2:14" s="14" customFormat="1" ht="28.5" x14ac:dyDescent="0.25">
      <c r="B29" s="63">
        <v>45121501</v>
      </c>
      <c r="C29" s="62" t="s">
        <v>95</v>
      </c>
      <c r="D29" s="63" t="s">
        <v>86</v>
      </c>
      <c r="E29" s="63">
        <v>1</v>
      </c>
      <c r="F29" s="61" t="s">
        <v>36</v>
      </c>
      <c r="G29" s="61" t="s">
        <v>28</v>
      </c>
      <c r="H29" s="64">
        <v>1800000</v>
      </c>
      <c r="I29" s="65">
        <f t="shared" si="0"/>
        <v>1800000</v>
      </c>
      <c r="J29" s="61" t="s">
        <v>29</v>
      </c>
      <c r="K29" s="61" t="s">
        <v>30</v>
      </c>
      <c r="L29" s="62" t="s">
        <v>49</v>
      </c>
    </row>
    <row r="30" spans="2:14" s="14" customFormat="1" ht="28.5" x14ac:dyDescent="0.25">
      <c r="B30" s="63">
        <v>72101511</v>
      </c>
      <c r="C30" s="62" t="s">
        <v>96</v>
      </c>
      <c r="D30" s="63" t="s">
        <v>86</v>
      </c>
      <c r="E30" s="63">
        <v>1</v>
      </c>
      <c r="F30" s="61" t="s">
        <v>36</v>
      </c>
      <c r="G30" s="61" t="s">
        <v>28</v>
      </c>
      <c r="H30" s="64">
        <v>1800000</v>
      </c>
      <c r="I30" s="65">
        <f t="shared" si="0"/>
        <v>1800000</v>
      </c>
      <c r="J30" s="61" t="s">
        <v>29</v>
      </c>
      <c r="K30" s="61" t="s">
        <v>30</v>
      </c>
      <c r="L30" s="62" t="s">
        <v>49</v>
      </c>
    </row>
    <row r="31" spans="2:14" s="14" customFormat="1" ht="42.75" x14ac:dyDescent="0.25">
      <c r="B31" s="66" t="s">
        <v>120</v>
      </c>
      <c r="C31" s="62" t="s">
        <v>89</v>
      </c>
      <c r="D31" s="63" t="s">
        <v>103</v>
      </c>
      <c r="E31" s="63">
        <v>12</v>
      </c>
      <c r="F31" s="63" t="s">
        <v>36</v>
      </c>
      <c r="G31" s="63" t="s">
        <v>28</v>
      </c>
      <c r="H31" s="67">
        <v>1500000</v>
      </c>
      <c r="I31" s="65">
        <f t="shared" si="0"/>
        <v>1500000</v>
      </c>
      <c r="J31" s="63" t="s">
        <v>29</v>
      </c>
      <c r="K31" s="63" t="s">
        <v>30</v>
      </c>
      <c r="L31" s="68" t="s">
        <v>49</v>
      </c>
    </row>
    <row r="32" spans="2:14" s="14" customFormat="1" ht="63" customHeight="1" x14ac:dyDescent="0.25">
      <c r="B32" s="63" t="s">
        <v>105</v>
      </c>
      <c r="C32" s="69" t="s">
        <v>64</v>
      </c>
      <c r="D32" s="63" t="s">
        <v>104</v>
      </c>
      <c r="E32" s="63">
        <v>12</v>
      </c>
      <c r="F32" s="63" t="s">
        <v>36</v>
      </c>
      <c r="G32" s="63" t="s">
        <v>28</v>
      </c>
      <c r="H32" s="67">
        <v>6000000</v>
      </c>
      <c r="I32" s="65">
        <f t="shared" si="0"/>
        <v>6000000</v>
      </c>
      <c r="J32" s="63" t="s">
        <v>29</v>
      </c>
      <c r="K32" s="63" t="s">
        <v>30</v>
      </c>
      <c r="L32" s="68" t="s">
        <v>50</v>
      </c>
    </row>
    <row r="33" spans="1:12" s="14" customFormat="1" ht="71.25" x14ac:dyDescent="0.25">
      <c r="B33" s="61" t="s">
        <v>106</v>
      </c>
      <c r="C33" s="62" t="s">
        <v>60</v>
      </c>
      <c r="D33" s="63" t="s">
        <v>104</v>
      </c>
      <c r="E33" s="63">
        <v>12</v>
      </c>
      <c r="F33" s="63" t="s">
        <v>36</v>
      </c>
      <c r="G33" s="63" t="s">
        <v>28</v>
      </c>
      <c r="H33" s="67">
        <v>6000000</v>
      </c>
      <c r="I33" s="65">
        <f t="shared" si="0"/>
        <v>6000000</v>
      </c>
      <c r="J33" s="63" t="s">
        <v>29</v>
      </c>
      <c r="K33" s="63" t="s">
        <v>30</v>
      </c>
      <c r="L33" s="68" t="s">
        <v>50</v>
      </c>
    </row>
    <row r="34" spans="1:12" s="14" customFormat="1" ht="28.5" x14ac:dyDescent="0.25">
      <c r="B34" s="66">
        <v>81112501</v>
      </c>
      <c r="C34" s="62" t="s">
        <v>97</v>
      </c>
      <c r="D34" s="63" t="s">
        <v>103</v>
      </c>
      <c r="E34" s="63">
        <v>12</v>
      </c>
      <c r="F34" s="63" t="s">
        <v>36</v>
      </c>
      <c r="G34" s="63" t="s">
        <v>28</v>
      </c>
      <c r="H34" s="67">
        <v>12000000</v>
      </c>
      <c r="I34" s="65">
        <f t="shared" si="0"/>
        <v>12000000</v>
      </c>
      <c r="J34" s="63" t="s">
        <v>29</v>
      </c>
      <c r="K34" s="63" t="s">
        <v>30</v>
      </c>
      <c r="L34" s="68" t="s">
        <v>49</v>
      </c>
    </row>
    <row r="35" spans="1:12" s="14" customFormat="1" ht="42.75" x14ac:dyDescent="0.25">
      <c r="B35" s="66" t="s">
        <v>111</v>
      </c>
      <c r="C35" s="62" t="s">
        <v>53</v>
      </c>
      <c r="D35" s="63" t="s">
        <v>103</v>
      </c>
      <c r="E35" s="63">
        <v>12</v>
      </c>
      <c r="F35" s="63" t="s">
        <v>36</v>
      </c>
      <c r="G35" s="63" t="s">
        <v>28</v>
      </c>
      <c r="H35" s="67">
        <v>101263196</v>
      </c>
      <c r="I35" s="65">
        <f t="shared" si="0"/>
        <v>101263196</v>
      </c>
      <c r="J35" s="63" t="s">
        <v>29</v>
      </c>
      <c r="K35" s="63" t="s">
        <v>30</v>
      </c>
      <c r="L35" s="68" t="s">
        <v>49</v>
      </c>
    </row>
    <row r="36" spans="1:12" s="14" customFormat="1" ht="57" x14ac:dyDescent="0.25">
      <c r="B36" s="63" t="s">
        <v>71</v>
      </c>
      <c r="C36" s="62" t="s">
        <v>72</v>
      </c>
      <c r="D36" s="63" t="s">
        <v>103</v>
      </c>
      <c r="E36" s="63">
        <v>12</v>
      </c>
      <c r="F36" s="63" t="s">
        <v>36</v>
      </c>
      <c r="G36" s="63" t="s">
        <v>28</v>
      </c>
      <c r="H36" s="67">
        <v>2200000</v>
      </c>
      <c r="I36" s="65">
        <f t="shared" si="0"/>
        <v>2200000</v>
      </c>
      <c r="J36" s="63" t="s">
        <v>29</v>
      </c>
      <c r="K36" s="63" t="s">
        <v>30</v>
      </c>
      <c r="L36" s="68" t="s">
        <v>49</v>
      </c>
    </row>
    <row r="37" spans="1:12" s="14" customFormat="1" ht="71.25" x14ac:dyDescent="0.25">
      <c r="B37" s="66">
        <v>92121701</v>
      </c>
      <c r="C37" s="62" t="s">
        <v>55</v>
      </c>
      <c r="D37" s="63" t="s">
        <v>103</v>
      </c>
      <c r="E37" s="63">
        <v>12</v>
      </c>
      <c r="F37" s="63" t="s">
        <v>36</v>
      </c>
      <c r="G37" s="63" t="s">
        <v>28</v>
      </c>
      <c r="H37" s="67">
        <v>1170000</v>
      </c>
      <c r="I37" s="65">
        <f t="shared" si="0"/>
        <v>1170000</v>
      </c>
      <c r="J37" s="63" t="s">
        <v>29</v>
      </c>
      <c r="K37" s="63" t="s">
        <v>30</v>
      </c>
      <c r="L37" s="68" t="s">
        <v>79</v>
      </c>
    </row>
    <row r="38" spans="1:12" s="14" customFormat="1" ht="85.5" x14ac:dyDescent="0.25">
      <c r="B38" s="66" t="s">
        <v>110</v>
      </c>
      <c r="C38" s="62" t="s">
        <v>63</v>
      </c>
      <c r="D38" s="63" t="s">
        <v>103</v>
      </c>
      <c r="E38" s="63">
        <v>12</v>
      </c>
      <c r="F38" s="63" t="s">
        <v>36</v>
      </c>
      <c r="G38" s="63" t="s">
        <v>28</v>
      </c>
      <c r="H38" s="67">
        <v>5850000</v>
      </c>
      <c r="I38" s="65">
        <f t="shared" si="0"/>
        <v>5850000</v>
      </c>
      <c r="J38" s="63" t="s">
        <v>29</v>
      </c>
      <c r="K38" s="63" t="s">
        <v>30</v>
      </c>
      <c r="L38" s="68" t="s">
        <v>79</v>
      </c>
    </row>
    <row r="39" spans="1:12" s="14" customFormat="1" ht="71.25" x14ac:dyDescent="0.25">
      <c r="A39" s="16"/>
      <c r="B39" s="66" t="s">
        <v>107</v>
      </c>
      <c r="C39" s="62" t="s">
        <v>68</v>
      </c>
      <c r="D39" s="63" t="s">
        <v>103</v>
      </c>
      <c r="E39" s="63">
        <v>12</v>
      </c>
      <c r="F39" s="70" t="s">
        <v>36</v>
      </c>
      <c r="G39" s="63" t="s">
        <v>28</v>
      </c>
      <c r="H39" s="67">
        <v>9000000</v>
      </c>
      <c r="I39" s="65">
        <f t="shared" si="0"/>
        <v>9000000</v>
      </c>
      <c r="J39" s="63" t="s">
        <v>29</v>
      </c>
      <c r="K39" s="63" t="s">
        <v>30</v>
      </c>
      <c r="L39" s="68" t="s">
        <v>49</v>
      </c>
    </row>
    <row r="40" spans="1:12" s="14" customFormat="1" x14ac:dyDescent="0.25">
      <c r="B40" s="63">
        <v>53102710</v>
      </c>
      <c r="C40" s="68" t="s">
        <v>32</v>
      </c>
      <c r="D40" s="63" t="s">
        <v>104</v>
      </c>
      <c r="E40" s="63" t="s">
        <v>87</v>
      </c>
      <c r="F40" s="63" t="s">
        <v>36</v>
      </c>
      <c r="G40" s="63" t="s">
        <v>28</v>
      </c>
      <c r="H40" s="67">
        <v>1100000</v>
      </c>
      <c r="I40" s="65">
        <f t="shared" si="0"/>
        <v>1100000</v>
      </c>
      <c r="J40" s="63" t="s">
        <v>29</v>
      </c>
      <c r="K40" s="63" t="s">
        <v>30</v>
      </c>
      <c r="L40" s="68" t="s">
        <v>50</v>
      </c>
    </row>
    <row r="41" spans="1:12" s="14" customFormat="1" x14ac:dyDescent="0.25">
      <c r="B41" s="61" t="s">
        <v>35</v>
      </c>
      <c r="C41" s="62" t="s">
        <v>99</v>
      </c>
      <c r="D41" s="63" t="s">
        <v>103</v>
      </c>
      <c r="E41" s="63">
        <v>12</v>
      </c>
      <c r="F41" s="61" t="s">
        <v>36</v>
      </c>
      <c r="G41" s="61" t="s">
        <v>28</v>
      </c>
      <c r="H41" s="64">
        <v>28000000</v>
      </c>
      <c r="I41" s="65">
        <f t="shared" si="0"/>
        <v>28000000</v>
      </c>
      <c r="J41" s="61" t="s">
        <v>29</v>
      </c>
      <c r="K41" s="61" t="s">
        <v>30</v>
      </c>
      <c r="L41" s="62" t="s">
        <v>39</v>
      </c>
    </row>
    <row r="42" spans="1:12" s="14" customFormat="1" ht="42.75" x14ac:dyDescent="0.25">
      <c r="B42" s="61" t="s">
        <v>108</v>
      </c>
      <c r="C42" s="62" t="s">
        <v>102</v>
      </c>
      <c r="D42" s="63" t="s">
        <v>103</v>
      </c>
      <c r="E42" s="63">
        <v>12</v>
      </c>
      <c r="F42" s="61" t="s">
        <v>36</v>
      </c>
      <c r="G42" s="61" t="s">
        <v>28</v>
      </c>
      <c r="H42" s="64">
        <v>266357880</v>
      </c>
      <c r="I42" s="65">
        <f t="shared" si="0"/>
        <v>266357880</v>
      </c>
      <c r="J42" s="61" t="s">
        <v>29</v>
      </c>
      <c r="K42" s="61" t="s">
        <v>30</v>
      </c>
      <c r="L42" s="62" t="s">
        <v>39</v>
      </c>
    </row>
    <row r="43" spans="1:12" s="14" customFormat="1" ht="71.25" x14ac:dyDescent="0.25">
      <c r="B43" s="63" t="s">
        <v>38</v>
      </c>
      <c r="C43" s="62" t="s">
        <v>52</v>
      </c>
      <c r="D43" s="63" t="s">
        <v>103</v>
      </c>
      <c r="E43" s="63">
        <v>12</v>
      </c>
      <c r="F43" s="70" t="s">
        <v>41</v>
      </c>
      <c r="G43" s="63" t="s">
        <v>28</v>
      </c>
      <c r="H43" s="67">
        <v>1725316740</v>
      </c>
      <c r="I43" s="65">
        <f t="shared" si="0"/>
        <v>1725316740</v>
      </c>
      <c r="J43" s="63" t="s">
        <v>81</v>
      </c>
      <c r="K43" s="63" t="s">
        <v>85</v>
      </c>
      <c r="L43" s="68" t="s">
        <v>39</v>
      </c>
    </row>
    <row r="44" spans="1:12" s="14" customFormat="1" ht="42.75" x14ac:dyDescent="0.25">
      <c r="B44" s="63" t="s">
        <v>109</v>
      </c>
      <c r="C44" s="62" t="s">
        <v>76</v>
      </c>
      <c r="D44" s="63" t="s">
        <v>103</v>
      </c>
      <c r="E44" s="63">
        <v>12</v>
      </c>
      <c r="F44" s="63" t="s">
        <v>36</v>
      </c>
      <c r="G44" s="63" t="s">
        <v>28</v>
      </c>
      <c r="H44" s="67">
        <v>22000000</v>
      </c>
      <c r="I44" s="65">
        <f t="shared" si="0"/>
        <v>22000000</v>
      </c>
      <c r="J44" s="63" t="s">
        <v>29</v>
      </c>
      <c r="K44" s="63" t="s">
        <v>30</v>
      </c>
      <c r="L44" s="68" t="s">
        <v>39</v>
      </c>
    </row>
    <row r="45" spans="1:12" s="14" customFormat="1" x14ac:dyDescent="0.25">
      <c r="B45" s="71" t="s">
        <v>112</v>
      </c>
      <c r="C45" s="62" t="s">
        <v>88</v>
      </c>
      <c r="D45" s="63" t="s">
        <v>103</v>
      </c>
      <c r="E45" s="63">
        <v>12</v>
      </c>
      <c r="F45" s="61" t="s">
        <v>36</v>
      </c>
      <c r="G45" s="61" t="s">
        <v>28</v>
      </c>
      <c r="H45" s="64">
        <v>8327000</v>
      </c>
      <c r="I45" s="65">
        <f t="shared" si="0"/>
        <v>8327000</v>
      </c>
      <c r="J45" s="61" t="s">
        <v>29</v>
      </c>
      <c r="K45" s="61" t="s">
        <v>30</v>
      </c>
      <c r="L45" s="62" t="s">
        <v>49</v>
      </c>
    </row>
    <row r="46" spans="1:12" s="14" customFormat="1" ht="42.75" x14ac:dyDescent="0.25">
      <c r="B46" s="61">
        <v>81112105</v>
      </c>
      <c r="C46" s="62" t="s">
        <v>59</v>
      </c>
      <c r="D46" s="63" t="s">
        <v>103</v>
      </c>
      <c r="E46" s="63">
        <v>12</v>
      </c>
      <c r="F46" s="61" t="s">
        <v>36</v>
      </c>
      <c r="G46" s="61" t="s">
        <v>28</v>
      </c>
      <c r="H46" s="64">
        <f>4391700+6000000</f>
        <v>10391700</v>
      </c>
      <c r="I46" s="65">
        <f t="shared" si="0"/>
        <v>10391700</v>
      </c>
      <c r="J46" s="61" t="s">
        <v>29</v>
      </c>
      <c r="K46" s="61" t="s">
        <v>30</v>
      </c>
      <c r="L46" s="62" t="s">
        <v>49</v>
      </c>
    </row>
    <row r="47" spans="1:12" s="14" customFormat="1" x14ac:dyDescent="0.25">
      <c r="B47" s="71">
        <v>72101501</v>
      </c>
      <c r="C47" s="62" t="s">
        <v>51</v>
      </c>
      <c r="D47" s="63" t="s">
        <v>103</v>
      </c>
      <c r="E47" s="63">
        <v>12</v>
      </c>
      <c r="F47" s="61" t="s">
        <v>36</v>
      </c>
      <c r="G47" s="61" t="s">
        <v>28</v>
      </c>
      <c r="H47" s="64">
        <v>8190000</v>
      </c>
      <c r="I47" s="65">
        <f t="shared" si="0"/>
        <v>8190000</v>
      </c>
      <c r="J47" s="61" t="s">
        <v>29</v>
      </c>
      <c r="K47" s="61" t="s">
        <v>30</v>
      </c>
      <c r="L47" s="62" t="s">
        <v>79</v>
      </c>
    </row>
    <row r="48" spans="1:12" s="14" customFormat="1" ht="28.5" x14ac:dyDescent="0.25">
      <c r="B48" s="71">
        <v>72154066</v>
      </c>
      <c r="C48" s="62" t="s">
        <v>62</v>
      </c>
      <c r="D48" s="63" t="s">
        <v>103</v>
      </c>
      <c r="E48" s="63">
        <v>12</v>
      </c>
      <c r="F48" s="61" t="s">
        <v>36</v>
      </c>
      <c r="G48" s="61" t="s">
        <v>28</v>
      </c>
      <c r="H48" s="64">
        <v>5000000</v>
      </c>
      <c r="I48" s="65">
        <f t="shared" si="0"/>
        <v>5000000</v>
      </c>
      <c r="J48" s="61" t="s">
        <v>29</v>
      </c>
      <c r="K48" s="61" t="s">
        <v>30</v>
      </c>
      <c r="L48" s="62" t="s">
        <v>49</v>
      </c>
    </row>
    <row r="49" spans="1:12" s="14" customFormat="1" ht="57" x14ac:dyDescent="0.25">
      <c r="B49" s="72">
        <v>80111701</v>
      </c>
      <c r="C49" s="62" t="s">
        <v>91</v>
      </c>
      <c r="D49" s="63" t="s">
        <v>103</v>
      </c>
      <c r="E49" s="73">
        <v>12</v>
      </c>
      <c r="F49" s="61" t="s">
        <v>36</v>
      </c>
      <c r="G49" s="61" t="s">
        <v>28</v>
      </c>
      <c r="H49" s="74">
        <f>247188443+18055635</f>
        <v>265244078</v>
      </c>
      <c r="I49" s="74">
        <f t="shared" si="0"/>
        <v>265244078</v>
      </c>
      <c r="J49" s="73" t="s">
        <v>29</v>
      </c>
      <c r="K49" s="73" t="s">
        <v>30</v>
      </c>
      <c r="L49" s="75" t="s">
        <v>80</v>
      </c>
    </row>
    <row r="50" spans="1:12" s="14" customFormat="1" ht="57" x14ac:dyDescent="0.25">
      <c r="B50" s="72" t="s">
        <v>90</v>
      </c>
      <c r="C50" s="62" t="s">
        <v>92</v>
      </c>
      <c r="D50" s="63" t="s">
        <v>103</v>
      </c>
      <c r="E50" s="73">
        <v>12</v>
      </c>
      <c r="F50" s="61" t="s">
        <v>36</v>
      </c>
      <c r="G50" s="61" t="s">
        <v>28</v>
      </c>
      <c r="H50" s="74">
        <v>68101145</v>
      </c>
      <c r="I50" s="74">
        <f t="shared" si="0"/>
        <v>68101145</v>
      </c>
      <c r="J50" s="73" t="s">
        <v>29</v>
      </c>
      <c r="K50" s="73" t="s">
        <v>30</v>
      </c>
      <c r="L50" s="75" t="s">
        <v>80</v>
      </c>
    </row>
    <row r="51" spans="1:12" s="14" customFormat="1" ht="28.5" x14ac:dyDescent="0.25">
      <c r="B51" s="66">
        <v>80131802</v>
      </c>
      <c r="C51" s="62" t="s">
        <v>98</v>
      </c>
      <c r="D51" s="63" t="s">
        <v>103</v>
      </c>
      <c r="E51" s="63">
        <v>12</v>
      </c>
      <c r="F51" s="63" t="s">
        <v>36</v>
      </c>
      <c r="G51" s="63" t="s">
        <v>28</v>
      </c>
      <c r="H51" s="67">
        <v>30000000</v>
      </c>
      <c r="I51" s="65">
        <f t="shared" si="0"/>
        <v>30000000</v>
      </c>
      <c r="J51" s="63" t="s">
        <v>29</v>
      </c>
      <c r="K51" s="63" t="s">
        <v>30</v>
      </c>
      <c r="L51" s="68" t="s">
        <v>79</v>
      </c>
    </row>
    <row r="52" spans="1:12" s="14" customFormat="1" ht="28.5" x14ac:dyDescent="0.25">
      <c r="A52" s="16"/>
      <c r="B52" s="66">
        <v>72102104</v>
      </c>
      <c r="C52" s="62" t="s">
        <v>67</v>
      </c>
      <c r="D52" s="63" t="s">
        <v>103</v>
      </c>
      <c r="E52" s="63">
        <v>12</v>
      </c>
      <c r="F52" s="63" t="s">
        <v>36</v>
      </c>
      <c r="G52" s="63" t="s">
        <v>28</v>
      </c>
      <c r="H52" s="67">
        <v>1000000</v>
      </c>
      <c r="I52" s="65">
        <f t="shared" si="0"/>
        <v>1000000</v>
      </c>
      <c r="J52" s="63" t="s">
        <v>29</v>
      </c>
      <c r="K52" s="63" t="s">
        <v>30</v>
      </c>
      <c r="L52" s="68" t="s">
        <v>79</v>
      </c>
    </row>
    <row r="53" spans="1:12" s="14" customFormat="1" ht="85.5" x14ac:dyDescent="0.25">
      <c r="A53" s="14" t="s">
        <v>84</v>
      </c>
      <c r="B53" s="63" t="s">
        <v>113</v>
      </c>
      <c r="C53" s="62" t="s">
        <v>73</v>
      </c>
      <c r="D53" s="63" t="s">
        <v>103</v>
      </c>
      <c r="E53" s="63">
        <v>12</v>
      </c>
      <c r="F53" s="63" t="s">
        <v>36</v>
      </c>
      <c r="G53" s="63" t="s">
        <v>28</v>
      </c>
      <c r="H53" s="67">
        <v>150000000</v>
      </c>
      <c r="I53" s="65">
        <f t="shared" si="0"/>
        <v>150000000</v>
      </c>
      <c r="J53" s="63" t="s">
        <v>29</v>
      </c>
      <c r="K53" s="63" t="s">
        <v>30</v>
      </c>
      <c r="L53" s="68" t="s">
        <v>39</v>
      </c>
    </row>
    <row r="54" spans="1:12" s="14" customFormat="1" ht="57" x14ac:dyDescent="0.25">
      <c r="A54" s="14" t="s">
        <v>84</v>
      </c>
      <c r="B54" s="63" t="s">
        <v>61</v>
      </c>
      <c r="C54" s="62" t="s">
        <v>94</v>
      </c>
      <c r="D54" s="63" t="s">
        <v>103</v>
      </c>
      <c r="E54" s="63">
        <v>12</v>
      </c>
      <c r="F54" s="63" t="s">
        <v>36</v>
      </c>
      <c r="G54" s="63" t="s">
        <v>28</v>
      </c>
      <c r="H54" s="67">
        <v>4500000</v>
      </c>
      <c r="I54" s="65">
        <f t="shared" si="0"/>
        <v>4500000</v>
      </c>
      <c r="J54" s="63" t="s">
        <v>29</v>
      </c>
      <c r="K54" s="63" t="s">
        <v>30</v>
      </c>
      <c r="L54" s="68" t="s">
        <v>49</v>
      </c>
    </row>
    <row r="55" spans="1:12" s="14" customFormat="1" ht="57" x14ac:dyDescent="0.25">
      <c r="B55" s="63" t="s">
        <v>47</v>
      </c>
      <c r="C55" s="62" t="s">
        <v>74</v>
      </c>
      <c r="D55" s="63" t="s">
        <v>103</v>
      </c>
      <c r="E55" s="63">
        <v>12</v>
      </c>
      <c r="F55" s="63" t="s">
        <v>36</v>
      </c>
      <c r="G55" s="63" t="s">
        <v>28</v>
      </c>
      <c r="H55" s="67">
        <v>7000000</v>
      </c>
      <c r="I55" s="65">
        <f t="shared" si="0"/>
        <v>7000000</v>
      </c>
      <c r="J55" s="63" t="s">
        <v>29</v>
      </c>
      <c r="K55" s="63" t="s">
        <v>30</v>
      </c>
      <c r="L55" s="68" t="s">
        <v>50</v>
      </c>
    </row>
    <row r="56" spans="1:12" s="14" customFormat="1" ht="57" x14ac:dyDescent="0.25">
      <c r="B56" s="76" t="s">
        <v>69</v>
      </c>
      <c r="C56" s="62" t="s">
        <v>70</v>
      </c>
      <c r="D56" s="63" t="s">
        <v>103</v>
      </c>
      <c r="E56" s="63">
        <v>12</v>
      </c>
      <c r="F56" s="63" t="s">
        <v>36</v>
      </c>
      <c r="G56" s="63" t="s">
        <v>28</v>
      </c>
      <c r="H56" s="67">
        <v>150000000</v>
      </c>
      <c r="I56" s="65">
        <f t="shared" si="0"/>
        <v>150000000</v>
      </c>
      <c r="J56" s="63" t="s">
        <v>29</v>
      </c>
      <c r="K56" s="63" t="s">
        <v>30</v>
      </c>
      <c r="L56" s="68" t="s">
        <v>39</v>
      </c>
    </row>
    <row r="57" spans="1:12" s="14" customFormat="1" ht="42.75" x14ac:dyDescent="0.25">
      <c r="B57" s="77">
        <v>85171500</v>
      </c>
      <c r="C57" s="78" t="s">
        <v>65</v>
      </c>
      <c r="D57" s="63" t="s">
        <v>103</v>
      </c>
      <c r="E57" s="63">
        <v>12</v>
      </c>
      <c r="F57" s="63" t="s">
        <v>36</v>
      </c>
      <c r="G57" s="63" t="s">
        <v>28</v>
      </c>
      <c r="H57" s="79">
        <v>10000000</v>
      </c>
      <c r="I57" s="80">
        <f t="shared" si="0"/>
        <v>10000000</v>
      </c>
      <c r="J57" s="63" t="s">
        <v>29</v>
      </c>
      <c r="K57" s="63" t="s">
        <v>30</v>
      </c>
      <c r="L57" s="68" t="s">
        <v>39</v>
      </c>
    </row>
    <row r="58" spans="1:12" s="14" customFormat="1" ht="85.5" x14ac:dyDescent="0.25">
      <c r="B58" s="66" t="s">
        <v>114</v>
      </c>
      <c r="C58" s="62" t="s">
        <v>93</v>
      </c>
      <c r="D58" s="63" t="s">
        <v>103</v>
      </c>
      <c r="E58" s="63">
        <v>12</v>
      </c>
      <c r="F58" s="63" t="s">
        <v>36</v>
      </c>
      <c r="G58" s="63" t="s">
        <v>28</v>
      </c>
      <c r="H58" s="67">
        <v>28351500</v>
      </c>
      <c r="I58" s="65">
        <f t="shared" si="0"/>
        <v>28351500</v>
      </c>
      <c r="J58" s="63" t="s">
        <v>29</v>
      </c>
      <c r="K58" s="63" t="s">
        <v>30</v>
      </c>
      <c r="L58" s="68" t="s">
        <v>49</v>
      </c>
    </row>
    <row r="59" spans="1:12" s="14" customFormat="1" ht="28.5" x14ac:dyDescent="0.25">
      <c r="B59" s="71" t="s">
        <v>115</v>
      </c>
      <c r="C59" s="62" t="s">
        <v>44</v>
      </c>
      <c r="D59" s="63" t="s">
        <v>103</v>
      </c>
      <c r="E59" s="63">
        <v>12</v>
      </c>
      <c r="F59" s="61" t="s">
        <v>36</v>
      </c>
      <c r="G59" s="61" t="s">
        <v>28</v>
      </c>
      <c r="H59" s="64">
        <v>7288750</v>
      </c>
      <c r="I59" s="65">
        <f t="shared" si="0"/>
        <v>7288750</v>
      </c>
      <c r="J59" s="61" t="s">
        <v>29</v>
      </c>
      <c r="K59" s="61" t="s">
        <v>30</v>
      </c>
      <c r="L59" s="62" t="s">
        <v>49</v>
      </c>
    </row>
    <row r="60" spans="1:12" s="14" customFormat="1" ht="42.75" x14ac:dyDescent="0.25">
      <c r="B60" s="66" t="s">
        <v>116</v>
      </c>
      <c r="C60" s="62" t="s">
        <v>83</v>
      </c>
      <c r="D60" s="63" t="s">
        <v>103</v>
      </c>
      <c r="E60" s="63">
        <v>12</v>
      </c>
      <c r="F60" s="63" t="s">
        <v>36</v>
      </c>
      <c r="G60" s="63" t="s">
        <v>28</v>
      </c>
      <c r="H60" s="67">
        <f>81602681.5*2</f>
        <v>163205363</v>
      </c>
      <c r="I60" s="65">
        <f t="shared" si="0"/>
        <v>163205363</v>
      </c>
      <c r="J60" s="63" t="s">
        <v>29</v>
      </c>
      <c r="K60" s="63" t="s">
        <v>30</v>
      </c>
      <c r="L60" s="68" t="s">
        <v>39</v>
      </c>
    </row>
    <row r="61" spans="1:12" s="14" customFormat="1" ht="42.75" x14ac:dyDescent="0.25">
      <c r="B61" s="61" t="s">
        <v>48</v>
      </c>
      <c r="C61" s="62" t="s">
        <v>77</v>
      </c>
      <c r="D61" s="63" t="s">
        <v>103</v>
      </c>
      <c r="E61" s="63">
        <v>12</v>
      </c>
      <c r="F61" s="61" t="s">
        <v>36</v>
      </c>
      <c r="G61" s="61" t="s">
        <v>28</v>
      </c>
      <c r="H61" s="64">
        <v>20000000</v>
      </c>
      <c r="I61" s="65">
        <f t="shared" si="0"/>
        <v>20000000</v>
      </c>
      <c r="J61" s="61" t="s">
        <v>29</v>
      </c>
      <c r="K61" s="61" t="s">
        <v>30</v>
      </c>
      <c r="L61" s="62" t="s">
        <v>39</v>
      </c>
    </row>
    <row r="62" spans="1:12" s="14" customFormat="1" ht="39" customHeight="1" x14ac:dyDescent="0.25">
      <c r="B62" s="61" t="s">
        <v>101</v>
      </c>
      <c r="C62" s="62" t="s">
        <v>100</v>
      </c>
      <c r="D62" s="63" t="s">
        <v>86</v>
      </c>
      <c r="E62" s="63">
        <v>10</v>
      </c>
      <c r="F62" s="63" t="s">
        <v>36</v>
      </c>
      <c r="G62" s="63" t="s">
        <v>28</v>
      </c>
      <c r="H62" s="67">
        <v>10000000</v>
      </c>
      <c r="I62" s="65">
        <f t="shared" si="0"/>
        <v>10000000</v>
      </c>
      <c r="J62" s="63" t="s">
        <v>29</v>
      </c>
      <c r="K62" s="63" t="s">
        <v>30</v>
      </c>
      <c r="L62" s="68" t="s">
        <v>79</v>
      </c>
    </row>
    <row r="63" spans="1:12" s="14" customFormat="1" ht="42.75" x14ac:dyDescent="0.25">
      <c r="B63" s="66">
        <v>84131500</v>
      </c>
      <c r="C63" s="62" t="s">
        <v>54</v>
      </c>
      <c r="D63" s="63" t="s">
        <v>103</v>
      </c>
      <c r="E63" s="63">
        <v>12</v>
      </c>
      <c r="F63" s="63" t="s">
        <v>36</v>
      </c>
      <c r="G63" s="63" t="s">
        <v>28</v>
      </c>
      <c r="H63" s="67">
        <v>21060000</v>
      </c>
      <c r="I63" s="65">
        <f t="shared" si="0"/>
        <v>21060000</v>
      </c>
      <c r="J63" s="63" t="s">
        <v>29</v>
      </c>
      <c r="K63" s="63" t="s">
        <v>30</v>
      </c>
      <c r="L63" s="68" t="s">
        <v>79</v>
      </c>
    </row>
    <row r="64" spans="1:12" s="14" customFormat="1" ht="42.75" x14ac:dyDescent="0.25">
      <c r="B64" s="71" t="s">
        <v>117</v>
      </c>
      <c r="C64" s="62" t="s">
        <v>31</v>
      </c>
      <c r="D64" s="63" t="s">
        <v>103</v>
      </c>
      <c r="E64" s="63">
        <v>12</v>
      </c>
      <c r="F64" s="61" t="s">
        <v>36</v>
      </c>
      <c r="G64" s="61" t="s">
        <v>28</v>
      </c>
      <c r="H64" s="67">
        <v>18055632</v>
      </c>
      <c r="I64" s="65">
        <f t="shared" si="0"/>
        <v>18055632</v>
      </c>
      <c r="J64" s="63" t="s">
        <v>81</v>
      </c>
      <c r="K64" s="61" t="s">
        <v>30</v>
      </c>
      <c r="L64" s="62" t="s">
        <v>39</v>
      </c>
    </row>
    <row r="65" spans="2:12" s="14" customFormat="1" ht="71.25" x14ac:dyDescent="0.25">
      <c r="B65" s="62" t="s">
        <v>118</v>
      </c>
      <c r="C65" s="62" t="s">
        <v>33</v>
      </c>
      <c r="D65" s="63" t="s">
        <v>103</v>
      </c>
      <c r="E65" s="63">
        <v>12</v>
      </c>
      <c r="F65" s="63" t="s">
        <v>36</v>
      </c>
      <c r="G65" s="63" t="s">
        <v>28</v>
      </c>
      <c r="H65" s="67">
        <v>50000000</v>
      </c>
      <c r="I65" s="65">
        <f t="shared" si="0"/>
        <v>50000000</v>
      </c>
      <c r="J65" s="63" t="s">
        <v>29</v>
      </c>
      <c r="K65" s="63" t="s">
        <v>30</v>
      </c>
      <c r="L65" s="68" t="s">
        <v>39</v>
      </c>
    </row>
    <row r="66" spans="2:12" ht="57" x14ac:dyDescent="0.25">
      <c r="B66" s="81" t="s">
        <v>119</v>
      </c>
      <c r="C66" s="62" t="s">
        <v>75</v>
      </c>
      <c r="D66" s="63" t="s">
        <v>103</v>
      </c>
      <c r="E66" s="63">
        <v>12</v>
      </c>
      <c r="F66" s="63" t="s">
        <v>36</v>
      </c>
      <c r="G66" s="63" t="s">
        <v>28</v>
      </c>
      <c r="H66" s="67">
        <v>7000000</v>
      </c>
      <c r="I66" s="65">
        <f t="shared" si="0"/>
        <v>7000000</v>
      </c>
      <c r="J66" s="63" t="s">
        <v>29</v>
      </c>
      <c r="K66" s="63" t="s">
        <v>30</v>
      </c>
      <c r="L66" s="68" t="s">
        <v>50</v>
      </c>
    </row>
    <row r="67" spans="2:12" ht="57.75" customHeight="1" x14ac:dyDescent="0.25">
      <c r="B67" s="66">
        <v>82121506</v>
      </c>
      <c r="C67" s="62" t="s">
        <v>82</v>
      </c>
      <c r="D67" s="63" t="s">
        <v>103</v>
      </c>
      <c r="E67" s="63">
        <v>12</v>
      </c>
      <c r="F67" s="63" t="s">
        <v>36</v>
      </c>
      <c r="G67" s="63" t="s">
        <v>28</v>
      </c>
      <c r="H67" s="67">
        <v>110000000</v>
      </c>
      <c r="I67" s="65">
        <f t="shared" si="0"/>
        <v>110000000</v>
      </c>
      <c r="J67" s="63" t="s">
        <v>29</v>
      </c>
      <c r="K67" s="63" t="s">
        <v>30</v>
      </c>
      <c r="L67" s="68" t="s">
        <v>39</v>
      </c>
    </row>
    <row r="68" spans="2:12" ht="36.75" customHeight="1" x14ac:dyDescent="0.25">
      <c r="B68" s="28" t="s">
        <v>34</v>
      </c>
      <c r="C68" s="29"/>
      <c r="D68" s="30"/>
    </row>
    <row r="69" spans="2:12" x14ac:dyDescent="0.25">
      <c r="B69" s="5"/>
      <c r="C69" s="17"/>
      <c r="D69" s="18"/>
    </row>
    <row r="70" spans="2:12" x14ac:dyDescent="0.25">
      <c r="B70" s="5"/>
      <c r="C70" s="17"/>
      <c r="D70" s="18"/>
    </row>
    <row r="71" spans="2:12" x14ac:dyDescent="0.25">
      <c r="B71" s="5"/>
      <c r="C71" s="17"/>
      <c r="D71" s="18"/>
    </row>
    <row r="72" spans="2:12" x14ac:dyDescent="0.25">
      <c r="B72" s="5"/>
      <c r="C72" s="17"/>
      <c r="D72" s="18"/>
    </row>
    <row r="73" spans="2:12" ht="15" thickBot="1" x14ac:dyDescent="0.3">
      <c r="B73" s="13"/>
      <c r="C73" s="19"/>
      <c r="D73" s="20"/>
    </row>
    <row r="78" spans="2:12" ht="30" customHeight="1" x14ac:dyDescent="0.25"/>
  </sheetData>
  <autoFilter ref="B25:L68" xr:uid="{00000000-0009-0000-0000-000000000000}">
    <sortState xmlns:xlrd2="http://schemas.microsoft.com/office/spreadsheetml/2017/richdata2" ref="B26:L68">
      <sortCondition ref="C25:C68"/>
    </sortState>
  </autoFilter>
  <mergeCells count="5">
    <mergeCell ref="F10:I14"/>
    <mergeCell ref="F16:I20"/>
    <mergeCell ref="A1:B4"/>
    <mergeCell ref="C1:F4"/>
    <mergeCell ref="G1:H4"/>
  </mergeCells>
  <hyperlinks>
    <hyperlink ref="C13" r:id="rId1" display="www.loteriaquindio" xr:uid="{00000000-0004-0000-0000-000000000000}"/>
  </hyperlinks>
  <printOptions horizontalCentered="1" verticalCentered="1"/>
  <pageMargins left="0.31496062992125984" right="0.51181102362204722" top="0.74803149606299213" bottom="0.35433070866141736" header="0.31496062992125984" footer="0.31496062992125984"/>
  <pageSetup scale="32" orientation="landscape" horizontalDpi="4294967295" verticalDpi="4294967295" r:id="rId2"/>
  <rowBreaks count="2" manualBreakCount="2">
    <brk id="52" max="11" man="1"/>
    <brk id="58" max="11"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Financiero</dc:creator>
  <cp:lastModifiedBy>PSistemas</cp:lastModifiedBy>
  <cp:lastPrinted>2024-02-09T17:14:39Z</cp:lastPrinted>
  <dcterms:created xsi:type="dcterms:W3CDTF">2019-09-19T19:12:01Z</dcterms:created>
  <dcterms:modified xsi:type="dcterms:W3CDTF">2025-01-31T22:48:15Z</dcterms:modified>
</cp:coreProperties>
</file>